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38\"/>
    </mc:Choice>
  </mc:AlternateContent>
  <xr:revisionPtr revIDLastSave="0" documentId="13_ncr:1_{4153DED9-46DE-4E8D-A233-BB8F3C8893A4}" xr6:coauthVersionLast="47" xr6:coauthVersionMax="47" xr10:uidLastSave="{00000000-0000-0000-0000-000000000000}"/>
  <bookViews>
    <workbookView xWindow="1152" yWindow="1152" windowWidth="17640" windowHeight="11280" tabRatio="796" activeTab="5" xr2:uid="{00000000-000D-0000-FFFF-FFFF00000000}"/>
  </bookViews>
  <sheets>
    <sheet name="Сводка затрат" sheetId="1" r:id="rId1"/>
    <sheet name="ССР" sheetId="2" r:id="rId2"/>
    <sheet name="ОСР 6-02-01" sheetId="3" r:id="rId3"/>
    <sheet name="ОСР 6-09-01" sheetId="4" r:id="rId4"/>
    <sheet name="ОСР 6-12-01" sheetId="5" r:id="rId5"/>
    <sheet name="ОСР 518-02-01" sheetId="6" r:id="rId6"/>
    <sheet name="ОСР 518-09-01" sheetId="7" r:id="rId7"/>
    <sheet name="ОСР 518-12-01" sheetId="8" r:id="rId8"/>
    <sheet name="ОСР 27-07-01" sheetId="9" r:id="rId9"/>
    <sheet name="Источники ЦИ" sheetId="10" r:id="rId10"/>
    <sheet name="Цена МАТ и ОБ по ТКП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6" i="2" l="1"/>
  <c r="G76" i="2"/>
  <c r="F76" i="2"/>
  <c r="E76" i="2"/>
  <c r="D76" i="2"/>
  <c r="H75" i="2"/>
  <c r="G75" i="2"/>
  <c r="F75" i="2"/>
  <c r="E75" i="2"/>
  <c r="D75" i="2"/>
  <c r="H74" i="2"/>
  <c r="G74" i="2"/>
  <c r="F74" i="2"/>
  <c r="E74" i="2"/>
  <c r="D74" i="2"/>
  <c r="H72" i="2"/>
  <c r="G72" i="2"/>
  <c r="F72" i="2"/>
  <c r="E72" i="2"/>
  <c r="D72" i="2"/>
  <c r="H71" i="2"/>
  <c r="G71" i="2"/>
  <c r="F71" i="2"/>
  <c r="E71" i="2"/>
  <c r="D71" i="2"/>
  <c r="H70" i="2"/>
  <c r="G70" i="2"/>
  <c r="F70" i="2"/>
  <c r="E70" i="2"/>
  <c r="D70" i="2"/>
  <c r="H62" i="2"/>
  <c r="G62" i="2"/>
  <c r="F62" i="2"/>
  <c r="E62" i="2"/>
  <c r="D62" i="2"/>
  <c r="H6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I38" i="1"/>
  <c r="I37" i="1"/>
  <c r="C37" i="1"/>
  <c r="C38" i="1" s="1"/>
  <c r="I36" i="1"/>
  <c r="C36" i="1"/>
  <c r="I35" i="1"/>
  <c r="C35" i="1"/>
  <c r="I34" i="1"/>
  <c r="C32" i="1"/>
  <c r="C31" i="1"/>
  <c r="C30" i="1"/>
  <c r="C39" i="1" l="1"/>
  <c r="C40" i="1"/>
  <c r="E40" i="1" l="1"/>
  <c r="C42" i="1"/>
  <c r="E42" i="1" s="1"/>
  <c r="E32" i="1" l="1"/>
</calcChain>
</file>

<file path=xl/sharedStrings.xml><?xml version="1.0" encoding="utf-8"?>
<sst xmlns="http://schemas.openxmlformats.org/spreadsheetml/2006/main" count="382" uniqueCount="167">
  <si>
    <t>СВОДКА ЗАТРАТ</t>
  </si>
  <si>
    <t>P_0338</t>
  </si>
  <si>
    <t>(идентификатор инвестиционного проекта)</t>
  </si>
  <si>
    <t>Реконструкция КЛ-0,4кВ от ТП №1010102 (ТП-102) до 2-Х ( двухцепная линия протяженностью 0,13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</si>
  <si>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</si>
  <si>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</si>
  <si>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</si>
  <si>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</si>
  <si>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</si>
  <si>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</si>
  <si>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</si>
  <si>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</si>
  <si>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</si>
  <si>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</si>
  <si>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</si>
  <si>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</si>
  <si>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</si>
  <si>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</si>
  <si>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</si>
  <si>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</si>
  <si>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</si>
  <si>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</si>
  <si>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</si>
  <si>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</si>
  <si>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</si>
  <si>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</si>
  <si>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</si>
  <si>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</si>
  <si>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</si>
  <si>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</si>
  <si>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</si>
  <si>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</si>
  <si>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</si>
  <si>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</si>
  <si>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</si>
  <si>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</si>
  <si>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</si>
  <si>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</si>
  <si>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</si>
  <si>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</si>
  <si>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ОСР-6-02-01</t>
  </si>
  <si>
    <t>Реконструкция КЛ одноцепная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</si>
  <si>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</si>
  <si>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</si>
  <si>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</si>
  <si>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</si>
  <si>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</si>
  <si>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</si>
  <si>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</si>
  <si>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</si>
  <si>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</si>
  <si>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</si>
  <si>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</si>
  <si>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</si>
  <si>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ОСР-27-07-01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</si>
  <si>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</si>
  <si>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</si>
  <si>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</si>
  <si>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</si>
  <si>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</si>
  <si>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</si>
  <si>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</si>
  <si>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</si>
  <si>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</si>
  <si>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</si>
  <si>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</si>
  <si>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ОСР-6-09-01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</si>
  <si>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</si>
  <si>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</si>
  <si>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</si>
  <si>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</si>
  <si>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</si>
  <si>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</si>
  <si>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</si>
  <si>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</si>
  <si>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</si>
  <si>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</si>
  <si>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</si>
  <si>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</si>
  <si>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</si>
  <si>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</si>
  <si>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</si>
  <si>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</si>
  <si>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</si>
  <si>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</si>
  <si>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ОСР-518-12-01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</si>
  <si>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</si>
  <si>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</si>
  <si>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</si>
  <si>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</si>
  <si>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</si>
  <si>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</si>
  <si>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</si>
  <si>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</si>
  <si>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</si>
  <si>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</si>
  <si>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</si>
  <si>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</si>
  <si>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</si>
  <si>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</si>
  <si>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6-02-01</t>
  </si>
  <si>
    <t>Наименование сметы</t>
  </si>
  <si>
    <t>Реконструкция КВЛ-6кВ Ф-16 ЦРП-6-КТП-178 г.о. Новокуйбышевск Самарская область</t>
  </si>
  <si>
    <t>Наименование локальных сметных расчетов (смет), затрат</t>
  </si>
  <si>
    <t>ЛС-6-02</t>
  </si>
  <si>
    <t>КЛ-6кВ</t>
  </si>
  <si>
    <t>Итого</t>
  </si>
  <si>
    <t>ОБЪЕКТНЫЙ СМЕТНЫЙ РАСЧЕТ № ОСР 6-09-01</t>
  </si>
  <si>
    <t>ЛС-6-09-02</t>
  </si>
  <si>
    <t>Пусконаладочные работы КЛ-6кВ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</si>
  <si>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</si>
  <si>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</si>
  <si>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</si>
  <si>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</si>
  <si>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</si>
  <si>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</si>
  <si>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</si>
  <si>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</si>
  <si>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</si>
  <si>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</si>
  <si>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</si>
  <si>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ОБЪЕКТНЫЙ СМЕТНЫЙ РАСЧЕТ № ОСР 27-07-01</t>
  </si>
  <si>
    <t>ЛС-27-2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</si>
  <si>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</si>
  <si>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</si>
  <si>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</si>
  <si>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</si>
  <si>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</si>
  <si>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</si>
  <si>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</si>
  <si>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</si>
  <si>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</si>
  <si>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</si>
  <si>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</si>
  <si>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</si>
  <si>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</si>
  <si>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</si>
  <si>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КВЛ-6кВ Ф-16 ЦРП-6-КТП-178" г.о. Новокуйбышевск Самарская область</t>
  </si>
  <si>
    <t>ОСР 6-09-01</t>
  </si>
  <si>
    <t>ОСР 518-09-01</t>
  </si>
  <si>
    <t>ГНБ трубой 110</t>
  </si>
  <si>
    <t>"Реконструкция КЛ-0,4 кВ от КТП Сок 306/250кВА" Красноярский район Самарская область</t>
  </si>
  <si>
    <t>ОСР 6-12-01</t>
  </si>
  <si>
    <t>ОСР 518-02-01</t>
  </si>
  <si>
    <t>ОСР 518-12-01</t>
  </si>
  <si>
    <t>ОСР 27-07-01</t>
  </si>
  <si>
    <t>Восстановление дорожного покрытия при прокладке кабельной линии (м.б вкл в любую КЛ)</t>
  </si>
  <si>
    <t>км2</t>
  </si>
  <si>
    <t>"Реконструкция КЛ-6 кВ от РП-135 до РП-147" г.о. Самара Самарская область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</si>
  <si>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</si>
  <si>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</si>
  <si>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</si>
  <si>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</si>
  <si>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</si>
  <si>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</si>
  <si>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</si>
  <si>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</si>
  <si>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</si>
  <si>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</si>
  <si>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</si>
  <si>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</si>
  <si>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</si>
  <si>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</si>
  <si>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</si>
  <si>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Кабель силовой с алюминиевыми жилами АПвПг 3х95мк</t>
  </si>
  <si>
    <t>ФСБЦ-21.1.07.02-1162</t>
  </si>
  <si>
    <t>ФСБЦ-24.3.02.02-0004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</si>
</sst>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?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77" formatCode="_-* #,##0.00\ _₽_-;\-* #,##0.00\ _₽_-;_-* &quot;-&quot;??\ _₽_-;_-@_-"/>
    <numFmt numFmtId="180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4" fontId="8" fillId="0" borderId="0" xfId="4" applyNumberFormat="1" applyFont="1" applyAlignment="1">
      <alignment vertical="center"/>
    </xf>
    <xf numFmtId="177" fontId="8" fillId="0" borderId="0" xfId="4" applyNumberFormat="1" applyFont="1" applyAlignment="1">
      <alignment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80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8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9.5546875" customWidth="1"/>
    <col min="9" max="9" width="13.66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7" t="s">
        <v>0</v>
      </c>
      <c r="B12" s="87"/>
      <c r="C12" s="87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8" t="s">
        <v>1</v>
      </c>
      <c r="B16" s="88"/>
      <c r="C16" s="88"/>
    </row>
    <row r="17" spans="1:9" ht="15.75" customHeight="1">
      <c r="A17" s="89" t="s">
        <v>2</v>
      </c>
      <c r="B17" s="89"/>
      <c r="C17" s="89"/>
    </row>
    <row r="18" spans="1:9" ht="15.75" customHeight="1">
      <c r="A18" s="24"/>
      <c r="B18" s="24"/>
      <c r="C18" s="24"/>
    </row>
    <row r="19" spans="1:9" ht="72" customHeight="1">
      <c r="A19" s="90" t="s">
        <v>3</v>
      </c>
      <c r="B19" s="90"/>
      <c r="C19" s="90"/>
    </row>
    <row r="20" spans="1:9" ht="15.75" customHeight="1">
      <c r="A20" s="89" t="s">
        <v>4</v>
      </c>
      <c r="B20" s="89"/>
      <c r="C20" s="89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4" t="s">
        <v>8</v>
      </c>
      <c r="B25" s="85"/>
      <c r="C25" s="86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1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1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1">
        <v>128.05500730632758</v>
      </c>
      <c r="D29" s="51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20</v>
      </c>
      <c r="C30" s="61">
        <f>C27+C28+C29</f>
        <v>128.05500730632758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21</v>
      </c>
      <c r="B31" s="53" t="s">
        <v>22</v>
      </c>
      <c r="C31" s="61">
        <f>C30-ROUND(C30/1.2,5)</f>
        <v>21.342497306327587</v>
      </c>
      <c r="D31" s="51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C30*I34</f>
        <v>133.05960000000002</v>
      </c>
      <c r="D32" s="82"/>
      <c r="E32" s="66">
        <f>D32-C32</f>
        <v>-133.05960000000002</v>
      </c>
      <c r="F32" s="67"/>
      <c r="G32" s="68">
        <v>2023</v>
      </c>
      <c r="H32" s="60">
        <v>109.096466260827</v>
      </c>
      <c r="I32" s="80"/>
    </row>
    <row r="33" spans="1:9" ht="15.6">
      <c r="A33" s="84" t="s">
        <v>24</v>
      </c>
      <c r="B33" s="85"/>
      <c r="C33" s="86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ССР!D76+ССР!E76</f>
        <v>4788.8076168644602</v>
      </c>
      <c r="D35" s="51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ССР!F76</f>
        <v>0</v>
      </c>
      <c r="D36" s="51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(ССР!G72)*1.2-C29</f>
        <v>178.60816403108123</v>
      </c>
      <c r="D37" s="83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4967.4157808955415</v>
      </c>
      <c r="D38" s="57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827.90263089554173</v>
      </c>
      <c r="D39" s="51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74">
        <f>C38*I35</f>
        <v>5496.6168306783929</v>
      </c>
      <c r="D40" s="51"/>
      <c r="E40" s="66">
        <f>D40-C40</f>
        <v>-5496.6168306783929</v>
      </c>
      <c r="F40" s="67"/>
      <c r="G40" s="51"/>
      <c r="H40" s="51"/>
      <c r="I40" s="51"/>
    </row>
    <row r="41" spans="1:9" ht="15.6">
      <c r="A41" s="50"/>
      <c r="B41" s="53"/>
      <c r="C41" s="73"/>
      <c r="D41" s="51"/>
      <c r="E41" s="75"/>
      <c r="F41" s="57"/>
      <c r="G41" s="51"/>
      <c r="H41" s="51"/>
      <c r="I41" s="51"/>
    </row>
    <row r="42" spans="1:9" ht="15.6">
      <c r="A42" s="50"/>
      <c r="B42" s="53" t="s">
        <v>25</v>
      </c>
      <c r="C42" s="105">
        <f>C40+C32</f>
        <v>5629.6764306783925</v>
      </c>
      <c r="D42" s="51"/>
      <c r="E42" s="66">
        <f>D42-C42</f>
        <v>-5629.6764306783925</v>
      </c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26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75"/>
  <sheetViews>
    <sheetView topLeftCell="A46" zoomScale="70" zoomScaleNormal="70" workbookViewId="0">
      <selection sqref="A1:XFD1048576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5.900000000000006" customHeight="1">
      <c r="A1" s="10" t="s">
        <v>123</v>
      </c>
      <c r="B1" s="10" t="s">
        <v>124</v>
      </c>
      <c r="C1" s="10" t="s">
        <v>125</v>
      </c>
      <c r="D1" s="10" t="s">
        <v>126</v>
      </c>
      <c r="E1" s="10" t="s">
        <v>127</v>
      </c>
      <c r="F1" s="10" t="s">
        <v>128</v>
      </c>
      <c r="G1" s="10" t="s">
        <v>129</v>
      </c>
      <c r="H1" s="10" t="s">
        <v>130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3" t="s">
        <v>102</v>
      </c>
      <c r="B3" s="101"/>
      <c r="C3" s="11"/>
      <c r="D3" s="12">
        <v>616.15404966796996</v>
      </c>
      <c r="E3" s="13"/>
      <c r="F3" s="13"/>
      <c r="G3" s="13"/>
      <c r="H3" s="14"/>
    </row>
    <row r="4" spans="1:8">
      <c r="A4" s="96" t="s">
        <v>131</v>
      </c>
      <c r="B4" s="15" t="s">
        <v>132</v>
      </c>
      <c r="C4" s="11"/>
      <c r="D4" s="12">
        <v>434.36322775754002</v>
      </c>
      <c r="E4" s="13"/>
      <c r="F4" s="13"/>
      <c r="G4" s="13"/>
      <c r="H4" s="14"/>
    </row>
    <row r="5" spans="1:8">
      <c r="A5" s="96"/>
      <c r="B5" s="15" t="s">
        <v>133</v>
      </c>
      <c r="C5" s="10"/>
      <c r="D5" s="12">
        <v>179.17356620205001</v>
      </c>
      <c r="E5" s="13"/>
      <c r="F5" s="13"/>
      <c r="G5" s="13"/>
      <c r="H5" s="16"/>
    </row>
    <row r="6" spans="1:8">
      <c r="A6" s="95"/>
      <c r="B6" s="15" t="s">
        <v>134</v>
      </c>
      <c r="C6" s="10"/>
      <c r="D6" s="12">
        <v>0</v>
      </c>
      <c r="E6" s="13"/>
      <c r="F6" s="13"/>
      <c r="G6" s="13"/>
      <c r="H6" s="16"/>
    </row>
    <row r="7" spans="1:8">
      <c r="A7" s="95"/>
      <c r="B7" s="15" t="s">
        <v>135</v>
      </c>
      <c r="C7" s="10"/>
      <c r="D7" s="12">
        <v>2.6172557083829</v>
      </c>
      <c r="E7" s="13"/>
      <c r="F7" s="13"/>
      <c r="G7" s="13"/>
      <c r="H7" s="16"/>
    </row>
    <row r="8" spans="1:8">
      <c r="A8" s="98" t="s">
        <v>105</v>
      </c>
      <c r="B8" s="99"/>
      <c r="C8" s="96" t="s">
        <v>41</v>
      </c>
      <c r="D8" s="17">
        <v>616.15404966796996</v>
      </c>
      <c r="E8" s="13">
        <v>0.13</v>
      </c>
      <c r="F8" s="13" t="s">
        <v>136</v>
      </c>
      <c r="G8" s="17">
        <v>4739.6465359075</v>
      </c>
      <c r="H8" s="16"/>
    </row>
    <row r="9" spans="1:8">
      <c r="A9" s="97">
        <v>1</v>
      </c>
      <c r="B9" s="15" t="s">
        <v>132</v>
      </c>
      <c r="C9" s="96"/>
      <c r="D9" s="17">
        <v>434.36322775754002</v>
      </c>
      <c r="E9" s="13"/>
      <c r="F9" s="13"/>
      <c r="G9" s="13"/>
      <c r="H9" s="95" t="s">
        <v>137</v>
      </c>
    </row>
    <row r="10" spans="1:8">
      <c r="A10" s="96"/>
      <c r="B10" s="15" t="s">
        <v>133</v>
      </c>
      <c r="C10" s="96"/>
      <c r="D10" s="17">
        <v>179.17356620205001</v>
      </c>
      <c r="E10" s="13"/>
      <c r="F10" s="13"/>
      <c r="G10" s="13"/>
      <c r="H10" s="95"/>
    </row>
    <row r="11" spans="1:8">
      <c r="A11" s="96"/>
      <c r="B11" s="15" t="s">
        <v>134</v>
      </c>
      <c r="C11" s="96"/>
      <c r="D11" s="17">
        <v>0</v>
      </c>
      <c r="E11" s="13"/>
      <c r="F11" s="13"/>
      <c r="G11" s="13"/>
      <c r="H11" s="95"/>
    </row>
    <row r="12" spans="1:8">
      <c r="A12" s="96"/>
      <c r="B12" s="15" t="s">
        <v>135</v>
      </c>
      <c r="C12" s="96"/>
      <c r="D12" s="17">
        <v>2.6172557083829</v>
      </c>
      <c r="E12" s="13"/>
      <c r="F12" s="13"/>
      <c r="G12" s="13"/>
      <c r="H12" s="95"/>
    </row>
    <row r="13" spans="1:8" ht="24.6">
      <c r="A13" s="100" t="s">
        <v>67</v>
      </c>
      <c r="B13" s="101"/>
      <c r="C13" s="10"/>
      <c r="D13" s="12">
        <v>4.7190204142652004</v>
      </c>
      <c r="E13" s="13"/>
      <c r="F13" s="13"/>
      <c r="G13" s="13"/>
      <c r="H13" s="16"/>
    </row>
    <row r="14" spans="1:8">
      <c r="A14" s="96" t="s">
        <v>138</v>
      </c>
      <c r="B14" s="15" t="s">
        <v>132</v>
      </c>
      <c r="C14" s="10"/>
      <c r="D14" s="12">
        <v>0</v>
      </c>
      <c r="E14" s="13"/>
      <c r="F14" s="13"/>
      <c r="G14" s="13"/>
      <c r="H14" s="16"/>
    </row>
    <row r="15" spans="1:8">
      <c r="A15" s="96"/>
      <c r="B15" s="15" t="s">
        <v>133</v>
      </c>
      <c r="C15" s="10"/>
      <c r="D15" s="12">
        <v>0</v>
      </c>
      <c r="E15" s="13"/>
      <c r="F15" s="13"/>
      <c r="G15" s="13"/>
      <c r="H15" s="16"/>
    </row>
    <row r="16" spans="1:8">
      <c r="A16" s="96"/>
      <c r="B16" s="15" t="s">
        <v>134</v>
      </c>
      <c r="C16" s="10"/>
      <c r="D16" s="12">
        <v>0</v>
      </c>
      <c r="E16" s="13"/>
      <c r="F16" s="13"/>
      <c r="G16" s="13"/>
      <c r="H16" s="16"/>
    </row>
    <row r="17" spans="1:8">
      <c r="A17" s="96"/>
      <c r="B17" s="15" t="s">
        <v>135</v>
      </c>
      <c r="C17" s="10"/>
      <c r="D17" s="12">
        <v>2.6172557083829</v>
      </c>
      <c r="E17" s="13"/>
      <c r="F17" s="13"/>
      <c r="G17" s="13"/>
      <c r="H17" s="16"/>
    </row>
    <row r="18" spans="1:8">
      <c r="A18" s="98" t="s">
        <v>109</v>
      </c>
      <c r="B18" s="99"/>
      <c r="C18" s="96" t="s">
        <v>41</v>
      </c>
      <c r="D18" s="17">
        <v>2.6172557083829</v>
      </c>
      <c r="E18" s="13">
        <v>0.13</v>
      </c>
      <c r="F18" s="13" t="s">
        <v>136</v>
      </c>
      <c r="G18" s="17">
        <v>20.132736218329999</v>
      </c>
      <c r="H18" s="16"/>
    </row>
    <row r="19" spans="1:8">
      <c r="A19" s="97">
        <v>1</v>
      </c>
      <c r="B19" s="15" t="s">
        <v>132</v>
      </c>
      <c r="C19" s="96"/>
      <c r="D19" s="17">
        <v>0</v>
      </c>
      <c r="E19" s="13"/>
      <c r="F19" s="13"/>
      <c r="G19" s="13"/>
      <c r="H19" s="95" t="s">
        <v>137</v>
      </c>
    </row>
    <row r="20" spans="1:8">
      <c r="A20" s="96"/>
      <c r="B20" s="15" t="s">
        <v>133</v>
      </c>
      <c r="C20" s="96"/>
      <c r="D20" s="17">
        <v>0</v>
      </c>
      <c r="E20" s="13"/>
      <c r="F20" s="13"/>
      <c r="G20" s="13"/>
      <c r="H20" s="95"/>
    </row>
    <row r="21" spans="1:8">
      <c r="A21" s="96"/>
      <c r="B21" s="15" t="s">
        <v>134</v>
      </c>
      <c r="C21" s="96"/>
      <c r="D21" s="17">
        <v>0</v>
      </c>
      <c r="E21" s="13"/>
      <c r="F21" s="13"/>
      <c r="G21" s="13"/>
      <c r="H21" s="95"/>
    </row>
    <row r="22" spans="1:8">
      <c r="A22" s="96"/>
      <c r="B22" s="15" t="s">
        <v>135</v>
      </c>
      <c r="C22" s="96"/>
      <c r="D22" s="17">
        <v>2.6172557083829</v>
      </c>
      <c r="E22" s="13"/>
      <c r="F22" s="13"/>
      <c r="G22" s="13"/>
      <c r="H22" s="95"/>
    </row>
    <row r="23" spans="1:8">
      <c r="A23" s="96" t="s">
        <v>139</v>
      </c>
      <c r="B23" s="15" t="s">
        <v>132</v>
      </c>
      <c r="C23" s="10"/>
      <c r="D23" s="12">
        <v>0</v>
      </c>
      <c r="E23" s="13"/>
      <c r="F23" s="13"/>
      <c r="G23" s="13"/>
      <c r="H23" s="16"/>
    </row>
    <row r="24" spans="1:8">
      <c r="A24" s="96"/>
      <c r="B24" s="15" t="s">
        <v>133</v>
      </c>
      <c r="C24" s="10"/>
      <c r="D24" s="12">
        <v>0</v>
      </c>
      <c r="E24" s="13"/>
      <c r="F24" s="13"/>
      <c r="G24" s="13"/>
      <c r="H24" s="16"/>
    </row>
    <row r="25" spans="1:8">
      <c r="A25" s="96"/>
      <c r="B25" s="15" t="s">
        <v>134</v>
      </c>
      <c r="C25" s="10"/>
      <c r="D25" s="12">
        <v>0</v>
      </c>
      <c r="E25" s="13"/>
      <c r="F25" s="13"/>
      <c r="G25" s="13"/>
      <c r="H25" s="16"/>
    </row>
    <row r="26" spans="1:8">
      <c r="A26" s="96"/>
      <c r="B26" s="15" t="s">
        <v>135</v>
      </c>
      <c r="C26" s="10"/>
      <c r="D26" s="12">
        <v>4.7190204142652004</v>
      </c>
      <c r="E26" s="13"/>
      <c r="F26" s="13"/>
      <c r="G26" s="13"/>
      <c r="H26" s="16"/>
    </row>
    <row r="27" spans="1:8">
      <c r="A27" s="98" t="s">
        <v>118</v>
      </c>
      <c r="B27" s="99"/>
      <c r="C27" s="96" t="s">
        <v>140</v>
      </c>
      <c r="D27" s="17">
        <v>2.1017647058823998</v>
      </c>
      <c r="E27" s="13">
        <v>3.5999999999999997E-2</v>
      </c>
      <c r="F27" s="13" t="s">
        <v>136</v>
      </c>
      <c r="G27" s="17">
        <v>58.382352941176002</v>
      </c>
      <c r="H27" s="16"/>
    </row>
    <row r="28" spans="1:8">
      <c r="A28" s="97">
        <v>1</v>
      </c>
      <c r="B28" s="15" t="s">
        <v>132</v>
      </c>
      <c r="C28" s="96"/>
      <c r="D28" s="17">
        <v>0</v>
      </c>
      <c r="E28" s="13"/>
      <c r="F28" s="13"/>
      <c r="G28" s="13"/>
      <c r="H28" s="95" t="s">
        <v>141</v>
      </c>
    </row>
    <row r="29" spans="1:8">
      <c r="A29" s="96"/>
      <c r="B29" s="15" t="s">
        <v>133</v>
      </c>
      <c r="C29" s="96"/>
      <c r="D29" s="17">
        <v>0</v>
      </c>
      <c r="E29" s="13"/>
      <c r="F29" s="13"/>
      <c r="G29" s="13"/>
      <c r="H29" s="95"/>
    </row>
    <row r="30" spans="1:8">
      <c r="A30" s="96"/>
      <c r="B30" s="15" t="s">
        <v>134</v>
      </c>
      <c r="C30" s="96"/>
      <c r="D30" s="17">
        <v>0</v>
      </c>
      <c r="E30" s="13"/>
      <c r="F30" s="13"/>
      <c r="G30" s="13"/>
      <c r="H30" s="95"/>
    </row>
    <row r="31" spans="1:8">
      <c r="A31" s="96"/>
      <c r="B31" s="15" t="s">
        <v>135</v>
      </c>
      <c r="C31" s="96"/>
      <c r="D31" s="17">
        <v>2.1017647058823998</v>
      </c>
      <c r="E31" s="13"/>
      <c r="F31" s="13"/>
      <c r="G31" s="13"/>
      <c r="H31" s="95"/>
    </row>
    <row r="32" spans="1:8" ht="24.6">
      <c r="A32" s="100" t="s">
        <v>84</v>
      </c>
      <c r="B32" s="101"/>
      <c r="C32" s="10"/>
      <c r="D32" s="12">
        <v>31.582757212511002</v>
      </c>
      <c r="E32" s="13"/>
      <c r="F32" s="13"/>
      <c r="G32" s="13"/>
      <c r="H32" s="16"/>
    </row>
    <row r="33" spans="1:8">
      <c r="A33" s="96" t="s">
        <v>142</v>
      </c>
      <c r="B33" s="15" t="s">
        <v>132</v>
      </c>
      <c r="C33" s="10"/>
      <c r="D33" s="12">
        <v>0</v>
      </c>
      <c r="E33" s="13"/>
      <c r="F33" s="13"/>
      <c r="G33" s="13"/>
      <c r="H33" s="16"/>
    </row>
    <row r="34" spans="1:8">
      <c r="A34" s="96"/>
      <c r="B34" s="15" t="s">
        <v>133</v>
      </c>
      <c r="C34" s="10"/>
      <c r="D34" s="12">
        <v>0</v>
      </c>
      <c r="E34" s="13"/>
      <c r="F34" s="13"/>
      <c r="G34" s="13"/>
      <c r="H34" s="16"/>
    </row>
    <row r="35" spans="1:8">
      <c r="A35" s="96"/>
      <c r="B35" s="15" t="s">
        <v>134</v>
      </c>
      <c r="C35" s="10"/>
      <c r="D35" s="12">
        <v>0</v>
      </c>
      <c r="E35" s="13"/>
      <c r="F35" s="13"/>
      <c r="G35" s="13"/>
      <c r="H35" s="16"/>
    </row>
    <row r="36" spans="1:8">
      <c r="A36" s="96"/>
      <c r="B36" s="15" t="s">
        <v>135</v>
      </c>
      <c r="C36" s="10"/>
      <c r="D36" s="12">
        <v>31.582757212511002</v>
      </c>
      <c r="E36" s="13"/>
      <c r="F36" s="13"/>
      <c r="G36" s="13"/>
      <c r="H36" s="16"/>
    </row>
    <row r="37" spans="1:8">
      <c r="A37" s="98" t="s">
        <v>84</v>
      </c>
      <c r="B37" s="99"/>
      <c r="C37" s="96" t="s">
        <v>41</v>
      </c>
      <c r="D37" s="17">
        <v>31.582757212511002</v>
      </c>
      <c r="E37" s="13">
        <v>0.13</v>
      </c>
      <c r="F37" s="13" t="s">
        <v>136</v>
      </c>
      <c r="G37" s="17">
        <v>242.94428625008999</v>
      </c>
      <c r="H37" s="16"/>
    </row>
    <row r="38" spans="1:8">
      <c r="A38" s="97">
        <v>1</v>
      </c>
      <c r="B38" s="15" t="s">
        <v>132</v>
      </c>
      <c r="C38" s="96"/>
      <c r="D38" s="17">
        <v>0</v>
      </c>
      <c r="E38" s="13"/>
      <c r="F38" s="13"/>
      <c r="G38" s="13"/>
      <c r="H38" s="95" t="s">
        <v>137</v>
      </c>
    </row>
    <row r="39" spans="1:8">
      <c r="A39" s="96"/>
      <c r="B39" s="15" t="s">
        <v>133</v>
      </c>
      <c r="C39" s="96"/>
      <c r="D39" s="17">
        <v>0</v>
      </c>
      <c r="E39" s="13"/>
      <c r="F39" s="13"/>
      <c r="G39" s="13"/>
      <c r="H39" s="95"/>
    </row>
    <row r="40" spans="1:8">
      <c r="A40" s="96"/>
      <c r="B40" s="15" t="s">
        <v>134</v>
      </c>
      <c r="C40" s="96"/>
      <c r="D40" s="17">
        <v>0</v>
      </c>
      <c r="E40" s="13"/>
      <c r="F40" s="13"/>
      <c r="G40" s="13"/>
      <c r="H40" s="95"/>
    </row>
    <row r="41" spans="1:8">
      <c r="A41" s="96"/>
      <c r="B41" s="15" t="s">
        <v>135</v>
      </c>
      <c r="C41" s="96"/>
      <c r="D41" s="17">
        <v>31.582757212511002</v>
      </c>
      <c r="E41" s="13"/>
      <c r="F41" s="13"/>
      <c r="G41" s="13"/>
      <c r="H41" s="95"/>
    </row>
    <row r="42" spans="1:8" ht="24.6">
      <c r="A42" s="100" t="s">
        <v>113</v>
      </c>
      <c r="B42" s="101"/>
      <c r="C42" s="10"/>
      <c r="D42" s="12">
        <v>1510.4752941176</v>
      </c>
      <c r="E42" s="13"/>
      <c r="F42" s="13"/>
      <c r="G42" s="13"/>
      <c r="H42" s="16"/>
    </row>
    <row r="43" spans="1:8">
      <c r="A43" s="96" t="s">
        <v>143</v>
      </c>
      <c r="B43" s="15" t="s">
        <v>132</v>
      </c>
      <c r="C43" s="10"/>
      <c r="D43" s="12">
        <v>1417.4682352940999</v>
      </c>
      <c r="E43" s="13"/>
      <c r="F43" s="13"/>
      <c r="G43" s="13"/>
      <c r="H43" s="16"/>
    </row>
    <row r="44" spans="1:8">
      <c r="A44" s="96"/>
      <c r="B44" s="15" t="s">
        <v>133</v>
      </c>
      <c r="C44" s="10"/>
      <c r="D44" s="12">
        <v>93.007058823528993</v>
      </c>
      <c r="E44" s="13"/>
      <c r="F44" s="13"/>
      <c r="G44" s="13"/>
      <c r="H44" s="16"/>
    </row>
    <row r="45" spans="1:8">
      <c r="A45" s="96"/>
      <c r="B45" s="15" t="s">
        <v>134</v>
      </c>
      <c r="C45" s="10"/>
      <c r="D45" s="12">
        <v>0</v>
      </c>
      <c r="E45" s="13"/>
      <c r="F45" s="13"/>
      <c r="G45" s="13"/>
      <c r="H45" s="16"/>
    </row>
    <row r="46" spans="1:8">
      <c r="A46" s="96"/>
      <c r="B46" s="15" t="s">
        <v>135</v>
      </c>
      <c r="C46" s="10"/>
      <c r="D46" s="12">
        <v>0</v>
      </c>
      <c r="E46" s="13"/>
      <c r="F46" s="13"/>
      <c r="G46" s="13"/>
      <c r="H46" s="16"/>
    </row>
    <row r="47" spans="1:8">
      <c r="A47" s="98" t="s">
        <v>115</v>
      </c>
      <c r="B47" s="99"/>
      <c r="C47" s="96" t="s">
        <v>140</v>
      </c>
      <c r="D47" s="17">
        <v>1510.4752941176</v>
      </c>
      <c r="E47" s="13">
        <v>3.5999999999999997E-2</v>
      </c>
      <c r="F47" s="13" t="s">
        <v>136</v>
      </c>
      <c r="G47" s="17">
        <v>41957.647058823997</v>
      </c>
      <c r="H47" s="16"/>
    </row>
    <row r="48" spans="1:8">
      <c r="A48" s="97">
        <v>1</v>
      </c>
      <c r="B48" s="15" t="s">
        <v>132</v>
      </c>
      <c r="C48" s="96"/>
      <c r="D48" s="17">
        <v>1417.4682352940999</v>
      </c>
      <c r="E48" s="13"/>
      <c r="F48" s="13"/>
      <c r="G48" s="13"/>
      <c r="H48" s="95" t="s">
        <v>141</v>
      </c>
    </row>
    <row r="49" spans="1:8">
      <c r="A49" s="96"/>
      <c r="B49" s="15" t="s">
        <v>133</v>
      </c>
      <c r="C49" s="96"/>
      <c r="D49" s="17">
        <v>93.007058823528993</v>
      </c>
      <c r="E49" s="13"/>
      <c r="F49" s="13"/>
      <c r="G49" s="13"/>
      <c r="H49" s="95"/>
    </row>
    <row r="50" spans="1:8">
      <c r="A50" s="96"/>
      <c r="B50" s="15" t="s">
        <v>134</v>
      </c>
      <c r="C50" s="96"/>
      <c r="D50" s="17">
        <v>0</v>
      </c>
      <c r="E50" s="13"/>
      <c r="F50" s="13"/>
      <c r="G50" s="13"/>
      <c r="H50" s="95"/>
    </row>
    <row r="51" spans="1:8">
      <c r="A51" s="96"/>
      <c r="B51" s="15" t="s">
        <v>135</v>
      </c>
      <c r="C51" s="96"/>
      <c r="D51" s="17">
        <v>0</v>
      </c>
      <c r="E51" s="13"/>
      <c r="F51" s="13"/>
      <c r="G51" s="13"/>
      <c r="H51" s="95"/>
    </row>
    <row r="52" spans="1:8" ht="24.6">
      <c r="A52" s="100" t="s">
        <v>120</v>
      </c>
      <c r="B52" s="101"/>
      <c r="C52" s="10"/>
      <c r="D52" s="12">
        <v>141.95373567387</v>
      </c>
      <c r="E52" s="13"/>
      <c r="F52" s="13"/>
      <c r="G52" s="13"/>
      <c r="H52" s="16"/>
    </row>
    <row r="53" spans="1:8">
      <c r="A53" s="96" t="s">
        <v>144</v>
      </c>
      <c r="B53" s="15" t="s">
        <v>132</v>
      </c>
      <c r="C53" s="10"/>
      <c r="D53" s="12">
        <v>0</v>
      </c>
      <c r="E53" s="13"/>
      <c r="F53" s="13"/>
      <c r="G53" s="13"/>
      <c r="H53" s="16"/>
    </row>
    <row r="54" spans="1:8">
      <c r="A54" s="96"/>
      <c r="B54" s="15" t="s">
        <v>133</v>
      </c>
      <c r="C54" s="10"/>
      <c r="D54" s="12">
        <v>0</v>
      </c>
      <c r="E54" s="13"/>
      <c r="F54" s="13"/>
      <c r="G54" s="13"/>
      <c r="H54" s="16"/>
    </row>
    <row r="55" spans="1:8">
      <c r="A55" s="96"/>
      <c r="B55" s="15" t="s">
        <v>134</v>
      </c>
      <c r="C55" s="10"/>
      <c r="D55" s="12">
        <v>0</v>
      </c>
      <c r="E55" s="13"/>
      <c r="F55" s="13"/>
      <c r="G55" s="13"/>
      <c r="H55" s="16"/>
    </row>
    <row r="56" spans="1:8">
      <c r="A56" s="96"/>
      <c r="B56" s="15" t="s">
        <v>135</v>
      </c>
      <c r="C56" s="10"/>
      <c r="D56" s="12">
        <v>141.95373567387</v>
      </c>
      <c r="E56" s="13"/>
      <c r="F56" s="13"/>
      <c r="G56" s="13"/>
      <c r="H56" s="16"/>
    </row>
    <row r="57" spans="1:8">
      <c r="A57" s="98" t="s">
        <v>120</v>
      </c>
      <c r="B57" s="99"/>
      <c r="C57" s="96" t="s">
        <v>140</v>
      </c>
      <c r="D57" s="17">
        <v>141.95373567387</v>
      </c>
      <c r="E57" s="13">
        <v>3.5999999999999997E-2</v>
      </c>
      <c r="F57" s="13" t="s">
        <v>136</v>
      </c>
      <c r="G57" s="17">
        <v>3943.1593242741001</v>
      </c>
      <c r="H57" s="16"/>
    </row>
    <row r="58" spans="1:8">
      <c r="A58" s="97">
        <v>1</v>
      </c>
      <c r="B58" s="15" t="s">
        <v>132</v>
      </c>
      <c r="C58" s="96"/>
      <c r="D58" s="17">
        <v>0</v>
      </c>
      <c r="E58" s="13"/>
      <c r="F58" s="13"/>
      <c r="G58" s="13"/>
      <c r="H58" s="95" t="s">
        <v>141</v>
      </c>
    </row>
    <row r="59" spans="1:8">
      <c r="A59" s="96"/>
      <c r="B59" s="15" t="s">
        <v>133</v>
      </c>
      <c r="C59" s="96"/>
      <c r="D59" s="17">
        <v>0</v>
      </c>
      <c r="E59" s="13"/>
      <c r="F59" s="13"/>
      <c r="G59" s="13"/>
      <c r="H59" s="95"/>
    </row>
    <row r="60" spans="1:8">
      <c r="A60" s="96"/>
      <c r="B60" s="15" t="s">
        <v>134</v>
      </c>
      <c r="C60" s="96"/>
      <c r="D60" s="17">
        <v>0</v>
      </c>
      <c r="E60" s="13"/>
      <c r="F60" s="13"/>
      <c r="G60" s="13"/>
      <c r="H60" s="95"/>
    </row>
    <row r="61" spans="1:8">
      <c r="A61" s="96"/>
      <c r="B61" s="15" t="s">
        <v>135</v>
      </c>
      <c r="C61" s="96"/>
      <c r="D61" s="17">
        <v>141.95373567387</v>
      </c>
      <c r="E61" s="13"/>
      <c r="F61" s="13"/>
      <c r="G61" s="13"/>
      <c r="H61" s="95"/>
    </row>
    <row r="62" spans="1:8" ht="24.6">
      <c r="A62" s="100" t="s">
        <v>55</v>
      </c>
      <c r="B62" s="101"/>
      <c r="C62" s="10"/>
      <c r="D62" s="12">
        <v>1574.8336446501</v>
      </c>
      <c r="E62" s="13"/>
      <c r="F62" s="13"/>
      <c r="G62" s="13"/>
      <c r="H62" s="16"/>
    </row>
    <row r="63" spans="1:8">
      <c r="A63" s="96" t="s">
        <v>145</v>
      </c>
      <c r="B63" s="15" t="s">
        <v>132</v>
      </c>
      <c r="C63" s="10"/>
      <c r="D63" s="12">
        <v>1574.8336446501</v>
      </c>
      <c r="E63" s="13"/>
      <c r="F63" s="13"/>
      <c r="G63" s="13"/>
      <c r="H63" s="16"/>
    </row>
    <row r="64" spans="1:8">
      <c r="A64" s="96"/>
      <c r="B64" s="15" t="s">
        <v>133</v>
      </c>
      <c r="C64" s="10"/>
      <c r="D64" s="12">
        <v>0</v>
      </c>
      <c r="E64" s="13"/>
      <c r="F64" s="13"/>
      <c r="G64" s="13"/>
      <c r="H64" s="16"/>
    </row>
    <row r="65" spans="1:8">
      <c r="A65" s="96"/>
      <c r="B65" s="15" t="s">
        <v>134</v>
      </c>
      <c r="C65" s="10"/>
      <c r="D65" s="12">
        <v>0</v>
      </c>
      <c r="E65" s="13"/>
      <c r="F65" s="13"/>
      <c r="G65" s="13"/>
      <c r="H65" s="16"/>
    </row>
    <row r="66" spans="1:8">
      <c r="A66" s="96"/>
      <c r="B66" s="15" t="s">
        <v>135</v>
      </c>
      <c r="C66" s="10"/>
      <c r="D66" s="12">
        <v>0</v>
      </c>
      <c r="E66" s="13"/>
      <c r="F66" s="13"/>
      <c r="G66" s="13"/>
      <c r="H66" s="16"/>
    </row>
    <row r="67" spans="1:8">
      <c r="A67" s="98" t="s">
        <v>55</v>
      </c>
      <c r="B67" s="99"/>
      <c r="C67" s="96" t="s">
        <v>146</v>
      </c>
      <c r="D67" s="17">
        <v>1574.8336446501</v>
      </c>
      <c r="E67" s="13">
        <v>1.2999999999999999E-4</v>
      </c>
      <c r="F67" s="13" t="s">
        <v>147</v>
      </c>
      <c r="G67" s="17">
        <v>12114104.958846999</v>
      </c>
      <c r="H67" s="16"/>
    </row>
    <row r="68" spans="1:8">
      <c r="A68" s="97">
        <v>1</v>
      </c>
      <c r="B68" s="15" t="s">
        <v>132</v>
      </c>
      <c r="C68" s="96"/>
      <c r="D68" s="17">
        <v>1574.8336446501</v>
      </c>
      <c r="E68" s="13"/>
      <c r="F68" s="13"/>
      <c r="G68" s="13"/>
      <c r="H68" s="95" t="s">
        <v>148</v>
      </c>
    </row>
    <row r="69" spans="1:8">
      <c r="A69" s="96"/>
      <c r="B69" s="15" t="s">
        <v>133</v>
      </c>
      <c r="C69" s="96"/>
      <c r="D69" s="17">
        <v>0</v>
      </c>
      <c r="E69" s="13"/>
      <c r="F69" s="13"/>
      <c r="G69" s="13"/>
      <c r="H69" s="95"/>
    </row>
    <row r="70" spans="1:8">
      <c r="A70" s="96"/>
      <c r="B70" s="15" t="s">
        <v>134</v>
      </c>
      <c r="C70" s="96"/>
      <c r="D70" s="17">
        <v>0</v>
      </c>
      <c r="E70" s="13"/>
      <c r="F70" s="13"/>
      <c r="G70" s="13"/>
      <c r="H70" s="95"/>
    </row>
    <row r="71" spans="1:8">
      <c r="A71" s="96"/>
      <c r="B71" s="15" t="s">
        <v>135</v>
      </c>
      <c r="C71" s="96"/>
      <c r="D71" s="17">
        <v>0</v>
      </c>
      <c r="E71" s="13"/>
      <c r="F71" s="13"/>
      <c r="G71" s="13"/>
      <c r="H71" s="95"/>
    </row>
    <row r="72" spans="1:8">
      <c r="A72" s="18"/>
      <c r="C72" s="18"/>
      <c r="D72" s="7"/>
      <c r="E72" s="7"/>
      <c r="F72" s="7"/>
      <c r="G72" s="7"/>
      <c r="H72" s="19"/>
    </row>
    <row r="74" spans="1:8">
      <c r="A74" s="102" t="s">
        <v>149</v>
      </c>
      <c r="B74" s="102"/>
      <c r="C74" s="102"/>
      <c r="D74" s="102"/>
      <c r="E74" s="102"/>
      <c r="F74" s="102"/>
      <c r="G74" s="102"/>
      <c r="H74" s="102"/>
    </row>
    <row r="75" spans="1:8">
      <c r="A75" s="102" t="s">
        <v>150</v>
      </c>
      <c r="B75" s="102"/>
      <c r="C75" s="102"/>
      <c r="D75" s="102"/>
      <c r="E75" s="102"/>
      <c r="F75" s="102"/>
      <c r="G75" s="102"/>
      <c r="H75" s="102"/>
    </row>
  </sheetData>
  <mergeCells count="43">
    <mergeCell ref="A3:B3"/>
    <mergeCell ref="A8:B8"/>
    <mergeCell ref="A13:B13"/>
    <mergeCell ref="A18:B18"/>
    <mergeCell ref="A27:B27"/>
    <mergeCell ref="A4:A7"/>
    <mergeCell ref="A9:A12"/>
    <mergeCell ref="A14:A17"/>
    <mergeCell ref="A19:A22"/>
    <mergeCell ref="A23:A26"/>
    <mergeCell ref="A32:B32"/>
    <mergeCell ref="A37:B37"/>
    <mergeCell ref="A42:B42"/>
    <mergeCell ref="A47:B47"/>
    <mergeCell ref="A52:B52"/>
    <mergeCell ref="A57:B57"/>
    <mergeCell ref="A62:B62"/>
    <mergeCell ref="A67:B67"/>
    <mergeCell ref="A74:H74"/>
    <mergeCell ref="A75:H75"/>
    <mergeCell ref="H58:H61"/>
    <mergeCell ref="H68:H71"/>
    <mergeCell ref="A53:A56"/>
    <mergeCell ref="A58:A61"/>
    <mergeCell ref="A63:A66"/>
    <mergeCell ref="A68:A71"/>
    <mergeCell ref="C8:C12"/>
    <mergeCell ref="C18:C22"/>
    <mergeCell ref="C27:C31"/>
    <mergeCell ref="C37:C41"/>
    <mergeCell ref="C47:C51"/>
    <mergeCell ref="C57:C61"/>
    <mergeCell ref="C67:C71"/>
    <mergeCell ref="A28:A31"/>
    <mergeCell ref="A33:A36"/>
    <mergeCell ref="A38:A41"/>
    <mergeCell ref="A43:A46"/>
    <mergeCell ref="A48:A51"/>
    <mergeCell ref="H9:H12"/>
    <mergeCell ref="H19:H22"/>
    <mergeCell ref="H28:H31"/>
    <mergeCell ref="H38:H41"/>
    <mergeCell ref="H48:H5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4" t="s">
        <v>151</v>
      </c>
      <c r="B1" s="104"/>
      <c r="C1" s="104"/>
      <c r="D1" s="104"/>
      <c r="E1" s="104"/>
      <c r="F1" s="104"/>
      <c r="G1" s="104"/>
      <c r="H1" s="104"/>
    </row>
    <row r="3" spans="1:8" ht="44.25" customHeight="1">
      <c r="A3" s="2" t="s">
        <v>152</v>
      </c>
      <c r="B3" s="2" t="s">
        <v>153</v>
      </c>
      <c r="C3" s="2" t="s">
        <v>154</v>
      </c>
      <c r="D3" s="2" t="s">
        <v>155</v>
      </c>
      <c r="E3" s="2" t="s">
        <v>156</v>
      </c>
      <c r="F3" s="2" t="s">
        <v>157</v>
      </c>
      <c r="G3" s="2" t="s">
        <v>158</v>
      </c>
      <c r="H3" s="2" t="s">
        <v>159</v>
      </c>
    </row>
    <row r="4" spans="1:8" ht="39" customHeight="1">
      <c r="A4" s="3" t="s">
        <v>164</v>
      </c>
      <c r="B4" s="4" t="s">
        <v>136</v>
      </c>
      <c r="C4" s="5">
        <v>0.13</v>
      </c>
      <c r="D4" s="5">
        <v>2598.2352780330002</v>
      </c>
      <c r="E4" s="4">
        <v>0.4</v>
      </c>
      <c r="F4" s="3" t="s">
        <v>164</v>
      </c>
      <c r="G4" s="5">
        <v>337.77058614429001</v>
      </c>
      <c r="H4" s="6" t="s">
        <v>165</v>
      </c>
    </row>
    <row r="5" spans="1:8" ht="39" hidden="1" customHeight="1">
      <c r="A5" s="3" t="s">
        <v>160</v>
      </c>
      <c r="B5" s="4" t="s">
        <v>136</v>
      </c>
      <c r="C5" s="5">
        <v>0.18317647058823999</v>
      </c>
      <c r="D5" s="5">
        <v>1662.7573397988001</v>
      </c>
      <c r="E5" s="4">
        <v>0.4</v>
      </c>
      <c r="F5" s="3" t="s">
        <v>160</v>
      </c>
      <c r="G5" s="5">
        <v>304.57802094903002</v>
      </c>
      <c r="H5" s="6"/>
    </row>
    <row r="6" spans="1:8" ht="39" hidden="1" customHeight="1">
      <c r="A6" s="3" t="s">
        <v>161</v>
      </c>
      <c r="B6" s="4" t="s">
        <v>136</v>
      </c>
      <c r="C6" s="5">
        <v>1.0588235294118E-2</v>
      </c>
      <c r="D6" s="5">
        <v>1363.9187907776</v>
      </c>
      <c r="E6" s="4">
        <v>0.4</v>
      </c>
      <c r="F6" s="3" t="s">
        <v>161</v>
      </c>
      <c r="G6" s="5">
        <v>14.441493078822001</v>
      </c>
      <c r="H6" s="6"/>
    </row>
    <row r="7" spans="1:8" ht="39" hidden="1" customHeight="1">
      <c r="A7" s="3" t="s">
        <v>162</v>
      </c>
      <c r="B7" s="4" t="s">
        <v>136</v>
      </c>
      <c r="C7" s="5">
        <v>0.15988235294118</v>
      </c>
      <c r="D7" s="5">
        <v>1049.6719013825</v>
      </c>
      <c r="E7" s="4">
        <v>0.4</v>
      </c>
      <c r="F7" s="3" t="s">
        <v>162</v>
      </c>
      <c r="G7" s="5">
        <v>167.82401340927001</v>
      </c>
      <c r="H7" s="6"/>
    </row>
    <row r="8" spans="1:8" ht="39" customHeight="1">
      <c r="A8" s="3" t="s">
        <v>163</v>
      </c>
      <c r="B8" s="4" t="s">
        <v>136</v>
      </c>
      <c r="C8" s="5">
        <v>3.5999999999999997E-2</v>
      </c>
      <c r="D8" s="5">
        <v>6808.6826035618997</v>
      </c>
      <c r="E8" s="4">
        <v>0.4</v>
      </c>
      <c r="F8" s="3" t="s">
        <v>163</v>
      </c>
      <c r="G8" s="5">
        <v>245.11257372822999</v>
      </c>
      <c r="H8" s="6" t="s">
        <v>166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topLeftCell="C64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90" t="s">
        <v>3</v>
      </c>
      <c r="B13" s="90"/>
      <c r="C13" s="90"/>
      <c r="D13" s="90"/>
      <c r="E13" s="90"/>
      <c r="F13" s="90"/>
      <c r="G13" s="90"/>
      <c r="H13" s="90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4" t="s">
        <v>5</v>
      </c>
      <c r="B18" s="94" t="s">
        <v>29</v>
      </c>
      <c r="C18" s="94" t="s">
        <v>30</v>
      </c>
      <c r="D18" s="91" t="s">
        <v>31</v>
      </c>
      <c r="E18" s="92"/>
      <c r="F18" s="92"/>
      <c r="G18" s="92"/>
      <c r="H18" s="93"/>
    </row>
    <row r="19" spans="1:8" ht="94.5" customHeight="1">
      <c r="A19" s="94"/>
      <c r="B19" s="94"/>
      <c r="C19" s="94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40</v>
      </c>
      <c r="C25" s="42" t="s">
        <v>41</v>
      </c>
      <c r="D25" s="41">
        <v>434.36322775754002</v>
      </c>
      <c r="E25" s="41">
        <v>179.17356620205001</v>
      </c>
      <c r="F25" s="41">
        <v>0</v>
      </c>
      <c r="G25" s="41">
        <v>2.6138297872340002</v>
      </c>
      <c r="H25" s="41">
        <v>616.15062374681997</v>
      </c>
    </row>
    <row r="26" spans="1:8">
      <c r="A26" s="2">
        <v>2</v>
      </c>
      <c r="B26" s="2" t="s">
        <v>42</v>
      </c>
      <c r="C26" s="42" t="s">
        <v>43</v>
      </c>
      <c r="D26" s="41">
        <v>1417.4682352940999</v>
      </c>
      <c r="E26" s="41">
        <v>93.007058823528993</v>
      </c>
      <c r="F26" s="41">
        <v>0</v>
      </c>
      <c r="G26" s="41">
        <v>0</v>
      </c>
      <c r="H26" s="41">
        <v>1510.4752941176</v>
      </c>
    </row>
    <row r="27" spans="1:8">
      <c r="A27" s="2"/>
      <c r="B27" s="33"/>
      <c r="C27" s="33" t="s">
        <v>44</v>
      </c>
      <c r="D27" s="41">
        <v>1851.8314630517</v>
      </c>
      <c r="E27" s="41">
        <v>272.18062502558001</v>
      </c>
      <c r="F27" s="41">
        <v>0</v>
      </c>
      <c r="G27" s="41">
        <v>2.6138297872340002</v>
      </c>
      <c r="H27" s="41">
        <v>2126.6259178645</v>
      </c>
    </row>
    <row r="28" spans="1:8">
      <c r="A28" s="2"/>
      <c r="B28" s="33"/>
      <c r="C28" s="44" t="s">
        <v>45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46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47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48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49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50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51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52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53</v>
      </c>
      <c r="D40" s="41"/>
      <c r="E40" s="41"/>
      <c r="F40" s="41"/>
      <c r="G40" s="41"/>
      <c r="H40" s="41"/>
    </row>
    <row r="41" spans="1:8" s="35" customFormat="1">
      <c r="A41" s="45">
        <v>3</v>
      </c>
      <c r="B41" s="45" t="s">
        <v>54</v>
      </c>
      <c r="C41" s="46" t="s">
        <v>55</v>
      </c>
      <c r="D41" s="41">
        <v>1574.8343558281999</v>
      </c>
      <c r="E41" s="41">
        <v>0</v>
      </c>
      <c r="F41" s="41">
        <v>0</v>
      </c>
      <c r="G41" s="41">
        <v>0</v>
      </c>
      <c r="H41" s="41">
        <v>1574.8343558281999</v>
      </c>
    </row>
    <row r="42" spans="1:8">
      <c r="A42" s="2"/>
      <c r="B42" s="33"/>
      <c r="C42" s="33" t="s">
        <v>56</v>
      </c>
      <c r="D42" s="41">
        <v>1574.8343558281999</v>
      </c>
      <c r="E42" s="41">
        <v>0</v>
      </c>
      <c r="F42" s="41">
        <v>0</v>
      </c>
      <c r="G42" s="41">
        <v>0</v>
      </c>
      <c r="H42" s="41">
        <v>1574.8343558281999</v>
      </c>
    </row>
    <row r="43" spans="1:8">
      <c r="A43" s="2"/>
      <c r="B43" s="33"/>
      <c r="C43" s="33" t="s">
        <v>57</v>
      </c>
      <c r="D43" s="41">
        <v>3426.6658188799001</v>
      </c>
      <c r="E43" s="41">
        <v>272.18062502558001</v>
      </c>
      <c r="F43" s="41">
        <v>0</v>
      </c>
      <c r="G43" s="41">
        <v>2.6138297872340002</v>
      </c>
      <c r="H43" s="41">
        <v>3701.4602736927</v>
      </c>
    </row>
    <row r="44" spans="1:8">
      <c r="A44" s="2"/>
      <c r="B44" s="33"/>
      <c r="C44" s="44" t="s">
        <v>58</v>
      </c>
      <c r="D44" s="41"/>
      <c r="E44" s="41"/>
      <c r="F44" s="41"/>
      <c r="G44" s="41"/>
      <c r="H44" s="41"/>
    </row>
    <row r="45" spans="1:8" ht="31.2">
      <c r="A45" s="2">
        <v>4</v>
      </c>
      <c r="B45" s="2" t="s">
        <v>59</v>
      </c>
      <c r="C45" s="42" t="s">
        <v>60</v>
      </c>
      <c r="D45" s="41">
        <v>10.859080693937999</v>
      </c>
      <c r="E45" s="41">
        <v>4.4793391550515</v>
      </c>
      <c r="F45" s="41">
        <v>0</v>
      </c>
      <c r="G45" s="41">
        <v>0</v>
      </c>
      <c r="H45" s="41">
        <v>15.33841984899</v>
      </c>
    </row>
    <row r="46" spans="1:8" ht="31.2">
      <c r="A46" s="2">
        <v>5</v>
      </c>
      <c r="B46" s="2" t="s">
        <v>59</v>
      </c>
      <c r="C46" s="42" t="s">
        <v>61</v>
      </c>
      <c r="D46" s="41">
        <v>28.349364705882</v>
      </c>
      <c r="E46" s="41">
        <v>1.8601411764706</v>
      </c>
      <c r="F46" s="41">
        <v>0</v>
      </c>
      <c r="G46" s="41">
        <v>0</v>
      </c>
      <c r="H46" s="41">
        <v>30.209505882353</v>
      </c>
    </row>
    <row r="47" spans="1:8" ht="31.2">
      <c r="A47" s="2">
        <v>6</v>
      </c>
      <c r="B47" s="2" t="s">
        <v>59</v>
      </c>
      <c r="C47" s="42" t="s">
        <v>62</v>
      </c>
      <c r="D47" s="41">
        <v>31.496687116564001</v>
      </c>
      <c r="E47" s="41">
        <v>0</v>
      </c>
      <c r="F47" s="41">
        <v>0</v>
      </c>
      <c r="G47" s="41">
        <v>0</v>
      </c>
      <c r="H47" s="41">
        <v>31.496687116564001</v>
      </c>
    </row>
    <row r="48" spans="1:8">
      <c r="A48" s="2"/>
      <c r="B48" s="33"/>
      <c r="C48" s="33" t="s">
        <v>63</v>
      </c>
      <c r="D48" s="41">
        <v>70.705132516385007</v>
      </c>
      <c r="E48" s="41">
        <v>6.3394803315221004</v>
      </c>
      <c r="F48" s="41">
        <v>0</v>
      </c>
      <c r="G48" s="41">
        <v>0</v>
      </c>
      <c r="H48" s="41">
        <v>77.044612847907004</v>
      </c>
    </row>
    <row r="49" spans="1:8">
      <c r="A49" s="2"/>
      <c r="B49" s="33"/>
      <c r="C49" s="33" t="s">
        <v>64</v>
      </c>
      <c r="D49" s="41">
        <v>3497.3709513962999</v>
      </c>
      <c r="E49" s="41">
        <v>278.52010535710002</v>
      </c>
      <c r="F49" s="41">
        <v>0</v>
      </c>
      <c r="G49" s="41">
        <v>2.6138297872340002</v>
      </c>
      <c r="H49" s="41">
        <v>3778.5048865406002</v>
      </c>
    </row>
    <row r="50" spans="1:8">
      <c r="A50" s="2"/>
      <c r="B50" s="33"/>
      <c r="C50" s="33" t="s">
        <v>65</v>
      </c>
      <c r="D50" s="41"/>
      <c r="E50" s="41"/>
      <c r="F50" s="41"/>
      <c r="G50" s="41"/>
      <c r="H50" s="41"/>
    </row>
    <row r="51" spans="1:8">
      <c r="A51" s="2">
        <v>7</v>
      </c>
      <c r="B51" s="2" t="s">
        <v>66</v>
      </c>
      <c r="C51" s="48" t="s">
        <v>67</v>
      </c>
      <c r="D51" s="41">
        <v>0</v>
      </c>
      <c r="E51" s="41">
        <v>0</v>
      </c>
      <c r="F51" s="41">
        <v>0</v>
      </c>
      <c r="G51" s="41">
        <v>2.7329355186981998</v>
      </c>
      <c r="H51" s="41">
        <v>2.7329355186981998</v>
      </c>
    </row>
    <row r="52" spans="1:8" ht="31.2">
      <c r="A52" s="2">
        <v>8</v>
      </c>
      <c r="B52" s="2" t="s">
        <v>68</v>
      </c>
      <c r="C52" s="48" t="s">
        <v>69</v>
      </c>
      <c r="D52" s="41">
        <v>53.543548606412003</v>
      </c>
      <c r="E52" s="41">
        <v>4.7933408298205</v>
      </c>
      <c r="F52" s="41">
        <v>0</v>
      </c>
      <c r="G52" s="41">
        <v>0</v>
      </c>
      <c r="H52" s="41">
        <v>58.336889436231999</v>
      </c>
    </row>
    <row r="53" spans="1:8">
      <c r="A53" s="2">
        <v>9</v>
      </c>
      <c r="B53" s="2" t="s">
        <v>70</v>
      </c>
      <c r="C53" s="48" t="s">
        <v>71</v>
      </c>
      <c r="D53" s="41">
        <v>0</v>
      </c>
      <c r="E53" s="41">
        <v>0</v>
      </c>
      <c r="F53" s="41">
        <v>0</v>
      </c>
      <c r="G53" s="41">
        <v>13.646592139646</v>
      </c>
      <c r="H53" s="41">
        <v>13.646592139646</v>
      </c>
    </row>
    <row r="54" spans="1:8">
      <c r="A54" s="2">
        <v>10</v>
      </c>
      <c r="B54" s="2"/>
      <c r="C54" s="48" t="s">
        <v>72</v>
      </c>
      <c r="D54" s="41">
        <v>0</v>
      </c>
      <c r="E54" s="41">
        <v>0</v>
      </c>
      <c r="F54" s="41">
        <v>0</v>
      </c>
      <c r="G54" s="41">
        <v>48.625587870289003</v>
      </c>
      <c r="H54" s="41">
        <v>48.625587870289003</v>
      </c>
    </row>
    <row r="55" spans="1:8">
      <c r="A55" s="2">
        <v>11</v>
      </c>
      <c r="B55" s="2"/>
      <c r="C55" s="48" t="s">
        <v>73</v>
      </c>
      <c r="D55" s="41">
        <v>0</v>
      </c>
      <c r="E55" s="41">
        <v>0</v>
      </c>
      <c r="F55" s="41">
        <v>0</v>
      </c>
      <c r="G55" s="41">
        <v>3.4703943094579</v>
      </c>
      <c r="H55" s="41">
        <v>3.4703943094579</v>
      </c>
    </row>
    <row r="56" spans="1:8">
      <c r="A56" s="2">
        <v>12</v>
      </c>
      <c r="B56" s="2" t="s">
        <v>74</v>
      </c>
      <c r="C56" s="48" t="s">
        <v>75</v>
      </c>
      <c r="D56" s="41">
        <v>0</v>
      </c>
      <c r="E56" s="41">
        <v>0</v>
      </c>
      <c r="F56" s="41">
        <v>0</v>
      </c>
      <c r="G56" s="41">
        <v>2.1017647058823998</v>
      </c>
      <c r="H56" s="41">
        <v>2.1017647058823998</v>
      </c>
    </row>
    <row r="57" spans="1:8" ht="31.2">
      <c r="A57" s="2">
        <v>13</v>
      </c>
      <c r="B57" s="2" t="s">
        <v>68</v>
      </c>
      <c r="C57" s="48" t="s">
        <v>76</v>
      </c>
      <c r="D57" s="41">
        <v>37.73583936</v>
      </c>
      <c r="E57" s="41">
        <v>2.4760339199999999</v>
      </c>
      <c r="F57" s="41">
        <v>0</v>
      </c>
      <c r="G57" s="41">
        <v>1.3817647058824001</v>
      </c>
      <c r="H57" s="41">
        <v>41.593637985881998</v>
      </c>
    </row>
    <row r="58" spans="1:8">
      <c r="A58" s="2"/>
      <c r="B58" s="33"/>
      <c r="C58" s="33" t="s">
        <v>77</v>
      </c>
      <c r="D58" s="41">
        <v>91.279387966412003</v>
      </c>
      <c r="E58" s="41">
        <v>7.2693747498204999</v>
      </c>
      <c r="F58" s="41">
        <v>0</v>
      </c>
      <c r="G58" s="41">
        <v>71.959039249856005</v>
      </c>
      <c r="H58" s="41">
        <v>170.50780196609</v>
      </c>
    </row>
    <row r="59" spans="1:8">
      <c r="A59" s="2"/>
      <c r="B59" s="33"/>
      <c r="C59" s="33" t="s">
        <v>78</v>
      </c>
      <c r="D59" s="41">
        <v>3588.6503393626999</v>
      </c>
      <c r="E59" s="41">
        <v>285.78948010693</v>
      </c>
      <c r="F59" s="41">
        <v>0</v>
      </c>
      <c r="G59" s="41">
        <v>74.572869037090001</v>
      </c>
      <c r="H59" s="41">
        <v>3949.0126885067002</v>
      </c>
    </row>
    <row r="60" spans="1:8" ht="31.5" customHeight="1">
      <c r="A60" s="2"/>
      <c r="B60" s="33"/>
      <c r="C60" s="33" t="s">
        <v>79</v>
      </c>
      <c r="D60" s="41"/>
      <c r="E60" s="41"/>
      <c r="F60" s="41"/>
      <c r="G60" s="41"/>
      <c r="H60" s="41"/>
    </row>
    <row r="61" spans="1:8">
      <c r="A61" s="2"/>
      <c r="B61" s="2"/>
      <c r="C61" s="48"/>
      <c r="D61" s="41"/>
      <c r="E61" s="41"/>
      <c r="F61" s="41"/>
      <c r="G61" s="41"/>
      <c r="H61" s="41">
        <f>SUM(D61:G61)</f>
        <v>0</v>
      </c>
    </row>
    <row r="62" spans="1:8">
      <c r="A62" s="2"/>
      <c r="B62" s="33"/>
      <c r="C62" s="33" t="s">
        <v>80</v>
      </c>
      <c r="D62" s="41">
        <f>SUM(D61:D61)</f>
        <v>0</v>
      </c>
      <c r="E62" s="41">
        <f>SUM(E61:E61)</f>
        <v>0</v>
      </c>
      <c r="F62" s="41">
        <f>SUM(F61:F61)</f>
        <v>0</v>
      </c>
      <c r="G62" s="41">
        <f>SUM(G61:G61)</f>
        <v>0</v>
      </c>
      <c r="H62" s="41">
        <f>SUM(D62:G62)</f>
        <v>0</v>
      </c>
    </row>
    <row r="63" spans="1:8">
      <c r="A63" s="2"/>
      <c r="B63" s="33"/>
      <c r="C63" s="33" t="s">
        <v>81</v>
      </c>
      <c r="D63" s="41">
        <v>3588.6503393626999</v>
      </c>
      <c r="E63" s="41">
        <v>285.78948010693</v>
      </c>
      <c r="F63" s="41">
        <v>0</v>
      </c>
      <c r="G63" s="41">
        <v>74.572869037090001</v>
      </c>
      <c r="H63" s="41">
        <v>3949.0126885067002</v>
      </c>
    </row>
    <row r="64" spans="1:8" ht="157.5" customHeight="1">
      <c r="A64" s="2"/>
      <c r="B64" s="33"/>
      <c r="C64" s="33" t="s">
        <v>82</v>
      </c>
      <c r="D64" s="41"/>
      <c r="E64" s="41"/>
      <c r="F64" s="41"/>
      <c r="G64" s="41"/>
      <c r="H64" s="41"/>
    </row>
    <row r="65" spans="1:8">
      <c r="A65" s="2">
        <v>14</v>
      </c>
      <c r="B65" s="2" t="s">
        <v>83</v>
      </c>
      <c r="C65" s="48" t="s">
        <v>84</v>
      </c>
      <c r="D65" s="41">
        <v>0</v>
      </c>
      <c r="E65" s="41">
        <v>0</v>
      </c>
      <c r="F65" s="41">
        <v>0</v>
      </c>
      <c r="G65" s="41">
        <v>31.582757212511002</v>
      </c>
      <c r="H65" s="41">
        <v>31.582757212511002</v>
      </c>
    </row>
    <row r="66" spans="1:8">
      <c r="A66" s="2">
        <v>15</v>
      </c>
      <c r="B66" s="2" t="s">
        <v>85</v>
      </c>
      <c r="C66" s="48" t="s">
        <v>84</v>
      </c>
      <c r="D66" s="41">
        <v>0</v>
      </c>
      <c r="E66" s="41">
        <v>0</v>
      </c>
      <c r="F66" s="41">
        <v>0</v>
      </c>
      <c r="G66" s="41">
        <v>141.95373567387</v>
      </c>
      <c r="H66" s="41">
        <v>141.95373567387</v>
      </c>
    </row>
    <row r="67" spans="1:8">
      <c r="A67" s="2"/>
      <c r="B67" s="33"/>
      <c r="C67" s="33" t="s">
        <v>86</v>
      </c>
      <c r="D67" s="41">
        <v>0</v>
      </c>
      <c r="E67" s="41">
        <v>0</v>
      </c>
      <c r="F67" s="41">
        <v>0</v>
      </c>
      <c r="G67" s="41">
        <v>173.53649288637999</v>
      </c>
      <c r="H67" s="41">
        <v>173.53649288637999</v>
      </c>
    </row>
    <row r="68" spans="1:8">
      <c r="A68" s="2"/>
      <c r="B68" s="33"/>
      <c r="C68" s="33" t="s">
        <v>87</v>
      </c>
      <c r="D68" s="41">
        <v>3588.6503393626999</v>
      </c>
      <c r="E68" s="41">
        <v>285.78948010693</v>
      </c>
      <c r="F68" s="41">
        <v>0</v>
      </c>
      <c r="G68" s="41">
        <v>248.10936192347</v>
      </c>
      <c r="H68" s="41">
        <v>4122.5491813931003</v>
      </c>
    </row>
    <row r="69" spans="1:8">
      <c r="A69" s="2"/>
      <c r="B69" s="33"/>
      <c r="C69" s="33" t="s">
        <v>88</v>
      </c>
      <c r="D69" s="41"/>
      <c r="E69" s="41"/>
      <c r="F69" s="41"/>
      <c r="G69" s="41"/>
      <c r="H69" s="41"/>
    </row>
    <row r="70" spans="1:8" ht="47.25" customHeight="1">
      <c r="A70" s="2">
        <v>16</v>
      </c>
      <c r="B70" s="2" t="s">
        <v>89</v>
      </c>
      <c r="C70" s="48" t="s">
        <v>90</v>
      </c>
      <c r="D70" s="41">
        <f>D68*3%</f>
        <v>107.659510180881</v>
      </c>
      <c r="E70" s="41">
        <f>E68*3%</f>
        <v>8.5736844032078992</v>
      </c>
      <c r="F70" s="41">
        <f>F68*3%</f>
        <v>0</v>
      </c>
      <c r="G70" s="41">
        <f>G68*3%</f>
        <v>7.4432808577041003</v>
      </c>
      <c r="H70" s="41">
        <f>SUM(D70:G70)</f>
        <v>123.676475441793</v>
      </c>
    </row>
    <row r="71" spans="1:8">
      <c r="A71" s="2"/>
      <c r="B71" s="33"/>
      <c r="C71" s="33" t="s">
        <v>91</v>
      </c>
      <c r="D71" s="41">
        <f>D70</f>
        <v>107.659510180881</v>
      </c>
      <c r="E71" s="41">
        <f>E70</f>
        <v>8.5736844032078992</v>
      </c>
      <c r="F71" s="41">
        <f>F70</f>
        <v>0</v>
      </c>
      <c r="G71" s="41">
        <f>G70</f>
        <v>7.4432808577041003</v>
      </c>
      <c r="H71" s="41">
        <f>SUM(D71:G71)</f>
        <v>123.676475441793</v>
      </c>
    </row>
    <row r="72" spans="1:8">
      <c r="A72" s="2"/>
      <c r="B72" s="33"/>
      <c r="C72" s="33" t="s">
        <v>92</v>
      </c>
      <c r="D72" s="41">
        <f>D71+D68</f>
        <v>3696.3098495435802</v>
      </c>
      <c r="E72" s="41">
        <f>E71+E68</f>
        <v>294.36316451013801</v>
      </c>
      <c r="F72" s="41">
        <f>F71+F68</f>
        <v>0</v>
      </c>
      <c r="G72" s="41">
        <f>G71+G68</f>
        <v>255.552642781174</v>
      </c>
      <c r="H72" s="41">
        <f>SUM(D72:G72)</f>
        <v>4246.2256568348903</v>
      </c>
    </row>
    <row r="73" spans="1:8">
      <c r="A73" s="2"/>
      <c r="B73" s="33"/>
      <c r="C73" s="33" t="s">
        <v>93</v>
      </c>
      <c r="D73" s="41"/>
      <c r="E73" s="41"/>
      <c r="F73" s="41"/>
      <c r="G73" s="41"/>
      <c r="H73" s="41"/>
    </row>
    <row r="74" spans="1:8">
      <c r="A74" s="2">
        <v>17</v>
      </c>
      <c r="B74" s="2" t="s">
        <v>94</v>
      </c>
      <c r="C74" s="48" t="s">
        <v>95</v>
      </c>
      <c r="D74" s="41">
        <f>D72*20%</f>
        <v>739.26196990871597</v>
      </c>
      <c r="E74" s="41">
        <f>E72*20%</f>
        <v>58.872632902027597</v>
      </c>
      <c r="F74" s="41">
        <f>F72*20%</f>
        <v>0</v>
      </c>
      <c r="G74" s="41">
        <f>G72*20%</f>
        <v>51.110528556234797</v>
      </c>
      <c r="H74" s="41">
        <f>SUM(D74:G74)</f>
        <v>849.24513136697897</v>
      </c>
    </row>
    <row r="75" spans="1:8">
      <c r="A75" s="2"/>
      <c r="B75" s="33"/>
      <c r="C75" s="33" t="s">
        <v>96</v>
      </c>
      <c r="D75" s="41">
        <f>D74</f>
        <v>739.26196990871597</v>
      </c>
      <c r="E75" s="41">
        <f>E74</f>
        <v>58.872632902027597</v>
      </c>
      <c r="F75" s="41">
        <f>F74</f>
        <v>0</v>
      </c>
      <c r="G75" s="41">
        <f>G74</f>
        <v>51.110528556234797</v>
      </c>
      <c r="H75" s="41">
        <f>SUM(D75:G75)</f>
        <v>849.24513136697897</v>
      </c>
    </row>
    <row r="76" spans="1:8">
      <c r="A76" s="2"/>
      <c r="B76" s="33"/>
      <c r="C76" s="33" t="s">
        <v>97</v>
      </c>
      <c r="D76" s="41">
        <f>D75+D72</f>
        <v>4435.5718194522997</v>
      </c>
      <c r="E76" s="41">
        <f>E75+E72</f>
        <v>353.23579741216503</v>
      </c>
      <c r="F76" s="41">
        <f>F75+F72</f>
        <v>0</v>
      </c>
      <c r="G76" s="41">
        <f>G75+G72</f>
        <v>306.66317133740898</v>
      </c>
      <c r="H76" s="41">
        <f>SUM(D76:G76)</f>
        <v>5095.4707882018702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90" t="s">
        <v>3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102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103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105</v>
      </c>
      <c r="D13" s="32">
        <v>434.36322775754002</v>
      </c>
      <c r="E13" s="32">
        <v>179.17356620205001</v>
      </c>
      <c r="F13" s="32">
        <v>0</v>
      </c>
      <c r="G13" s="32">
        <v>2.6172557083829</v>
      </c>
      <c r="H13" s="32">
        <v>616.15404966796996</v>
      </c>
      <c r="J13" s="20"/>
    </row>
    <row r="14" spans="1:14">
      <c r="A14" s="2"/>
      <c r="B14" s="33"/>
      <c r="C14" s="33" t="s">
        <v>106</v>
      </c>
      <c r="D14" s="32">
        <v>434.36322775754002</v>
      </c>
      <c r="E14" s="32">
        <v>179.17356620205001</v>
      </c>
      <c r="F14" s="32">
        <v>0</v>
      </c>
      <c r="G14" s="32">
        <v>2.6172557083829</v>
      </c>
      <c r="H14" s="32">
        <v>616.15404966796996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90" t="s">
        <v>3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67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103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109</v>
      </c>
      <c r="D13" s="32">
        <v>0</v>
      </c>
      <c r="E13" s="32">
        <v>0</v>
      </c>
      <c r="F13" s="32">
        <v>0</v>
      </c>
      <c r="G13" s="32">
        <v>2.6172557083829</v>
      </c>
      <c r="H13" s="32">
        <v>2.6172557083829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2.6172557083829</v>
      </c>
      <c r="H14" s="32">
        <v>2.6172557083829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90" t="s">
        <v>3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84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103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111</v>
      </c>
      <c r="C13" s="3" t="s">
        <v>84</v>
      </c>
      <c r="D13" s="32">
        <v>0</v>
      </c>
      <c r="E13" s="32">
        <v>0</v>
      </c>
      <c r="F13" s="32">
        <v>0</v>
      </c>
      <c r="G13" s="32">
        <v>31.582757212511002</v>
      </c>
      <c r="H13" s="32">
        <v>31.582757212511002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31.582757212511002</v>
      </c>
      <c r="H14" s="32">
        <v>31.582757212511002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90" t="s">
        <v>3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101</v>
      </c>
      <c r="C7" s="28" t="s">
        <v>113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103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115</v>
      </c>
      <c r="D13" s="32">
        <v>1417.4682352940999</v>
      </c>
      <c r="E13" s="32">
        <v>93.007058823528993</v>
      </c>
      <c r="F13" s="32">
        <v>0</v>
      </c>
      <c r="G13" s="32">
        <v>0</v>
      </c>
      <c r="H13" s="32">
        <v>1510.4752941176</v>
      </c>
      <c r="J13" s="20"/>
    </row>
    <row r="14" spans="1:14">
      <c r="A14" s="2"/>
      <c r="B14" s="33"/>
      <c r="C14" s="33" t="s">
        <v>106</v>
      </c>
      <c r="D14" s="32">
        <v>1417.4682352940999</v>
      </c>
      <c r="E14" s="32">
        <v>93.007058823528993</v>
      </c>
      <c r="F14" s="32">
        <v>0</v>
      </c>
      <c r="G14" s="32">
        <v>0</v>
      </c>
      <c r="H14" s="32">
        <v>1510.4752941176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90" t="s">
        <v>3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67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103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117</v>
      </c>
      <c r="C13" s="3" t="s">
        <v>118</v>
      </c>
      <c r="D13" s="32">
        <v>0</v>
      </c>
      <c r="E13" s="32">
        <v>0</v>
      </c>
      <c r="F13" s="32">
        <v>0</v>
      </c>
      <c r="G13" s="32">
        <v>2.1017647058823998</v>
      </c>
      <c r="H13" s="32">
        <v>2.1017647058823998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2.1017647058823998</v>
      </c>
      <c r="H14" s="32">
        <v>2.1017647058823998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90" t="s">
        <v>3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120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103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111</v>
      </c>
      <c r="C13" s="3" t="s">
        <v>120</v>
      </c>
      <c r="D13" s="32">
        <v>0</v>
      </c>
      <c r="E13" s="32">
        <v>0</v>
      </c>
      <c r="F13" s="32">
        <v>0</v>
      </c>
      <c r="G13" s="32">
        <v>141.95373567387</v>
      </c>
      <c r="H13" s="32">
        <v>141.95373567387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141.95373567387</v>
      </c>
      <c r="H14" s="32">
        <v>141.95373567387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98</v>
      </c>
    </row>
    <row r="2" spans="1:14" ht="45.75" customHeight="1">
      <c r="A2" s="24"/>
      <c r="B2" s="24" t="s">
        <v>99</v>
      </c>
      <c r="C2" s="90" t="s">
        <v>3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101</v>
      </c>
      <c r="C7" s="28" t="s">
        <v>55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103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122</v>
      </c>
      <c r="C13" s="3" t="s">
        <v>55</v>
      </c>
      <c r="D13" s="32">
        <v>1574.8336446501</v>
      </c>
      <c r="E13" s="32">
        <v>0</v>
      </c>
      <c r="F13" s="32">
        <v>0</v>
      </c>
      <c r="G13" s="32">
        <v>0</v>
      </c>
      <c r="H13" s="32">
        <v>1574.8336446501</v>
      </c>
      <c r="J13" s="20"/>
    </row>
    <row r="14" spans="1:14">
      <c r="A14" s="2"/>
      <c r="B14" s="33"/>
      <c r="C14" s="33" t="s">
        <v>106</v>
      </c>
      <c r="D14" s="32">
        <v>1574.8336446501</v>
      </c>
      <c r="E14" s="32">
        <v>0</v>
      </c>
      <c r="F14" s="32">
        <v>0</v>
      </c>
      <c r="G14" s="32">
        <v>0</v>
      </c>
      <c r="H14" s="32">
        <v>1574.8336446501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6-02-01</vt:lpstr>
      <vt:lpstr>ОСР 6-09-01</vt:lpstr>
      <vt:lpstr>ОСР 6-12-01</vt:lpstr>
      <vt:lpstr>ОСР 518-02-01</vt:lpstr>
      <vt:lpstr>ОСР 518-09-01</vt:lpstr>
      <vt:lpstr>ОСР 518-12-01</vt:lpstr>
      <vt:lpstr>ОСР 27-07-01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2025-11-14T04:17:42Z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EBCACA4D5ECC4029BA1F22F5F7619EE6_12</vt:lpwstr>
  </property>
  <property fmtid="{D5CDD505-2E9C-101B-9397-08002B2CF9AE}" pid="3" name="KSOProductBuildVer">
    <vt:lpwstr>1049-12.2.0.20795</vt:lpwstr>
  </property>
</Properties>
</file>